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80" windowHeight="5640" activeTab="2"/>
  </bookViews>
  <sheets>
    <sheet name="93" sheetId="1" r:id="rId1"/>
    <sheet name="94" sheetId="2" r:id="rId2"/>
    <sheet name="95" sheetId="3" r:id="rId3"/>
  </sheets>
  <definedNames/>
  <calcPr fullCalcOnLoad="1"/>
</workbook>
</file>

<file path=xl/sharedStrings.xml><?xml version="1.0" encoding="utf-8"?>
<sst xmlns="http://schemas.openxmlformats.org/spreadsheetml/2006/main" count="131" uniqueCount="84">
  <si>
    <t>STT</t>
  </si>
  <si>
    <t>I</t>
  </si>
  <si>
    <t>II</t>
  </si>
  <si>
    <t>III</t>
  </si>
  <si>
    <t>B</t>
  </si>
  <si>
    <t>A</t>
  </si>
  <si>
    <t>Chỉ tiêu</t>
  </si>
  <si>
    <t>TỔNG THU NSNN TRÊN ĐỊA BÀN</t>
  </si>
  <si>
    <t>Chi đầu tư phát triển</t>
  </si>
  <si>
    <t>Chi thường xuyên</t>
  </si>
  <si>
    <t>Biểu số 93/CK-NSNN</t>
  </si>
  <si>
    <t xml:space="preserve">Dự toán năm </t>
  </si>
  <si>
    <t>Dự toán năm</t>
  </si>
  <si>
    <t>Cùng kỳ năm trước</t>
  </si>
  <si>
    <t>TỔNG NGUỒN THU NSNN TRÊN ĐỊA BÀN</t>
  </si>
  <si>
    <t>Thu viện trợ</t>
  </si>
  <si>
    <t>Thu chuyển nguồn từ năm trước chuyển sang</t>
  </si>
  <si>
    <t>TỔNG CHI NGÂN SÁCH HUYỆN</t>
  </si>
  <si>
    <t> I</t>
  </si>
  <si>
    <t>Tổng chi cân đối ngân sách huyện</t>
  </si>
  <si>
    <t>Dự phòng ngân sách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</si>
  <si>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</si>
  <si>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</si>
  <si>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</si>
  <si>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</si>
  <si>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</si>
  <si>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</si>
  <si>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</si>
  <si>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</si>
  <si>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</si>
  <si>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</si>
  <si>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</si>
  <si>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</si>
  <si>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</si>
  <si>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</si>
  <si>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Thu từ hoạt động xổ số kiến thiết</t>
  </si>
  <si>
    <t>Thu khác ngân sách</t>
  </si>
  <si>
    <t>Thu từ quỹ đất công ích, hoa lợi công sản khác</t>
  </si>
  <si>
    <t>Từ các khoản thu phân chia</t>
  </si>
  <si>
    <t>Các khoản thu ngân sách huyện được hưởng 100%</t>
  </si>
  <si>
    <t xml:space="preserve">THU NS HUYỆN ĐƯỢC HƯỞNG THEO PHÂN CẤP 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</si>
  <si>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</si>
  <si>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</si>
  <si>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</si>
  <si>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</si>
  <si>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</si>
  <si>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</si>
  <si>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</si>
  <si>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</si>
  <si>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</si>
  <si>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</si>
  <si>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</si>
  <si>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</si>
  <si>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bảo đảm xã hội</t>
  </si>
  <si>
    <t>Đơn vị tính: Triệu đồng</t>
  </si>
  <si>
    <t xml:space="preserve"> Đơn vị tính: Triệu đồng</t>
  </si>
  <si>
    <t>Thu cấp quyền khai thác khoáng sản</t>
  </si>
  <si>
    <t>Biểu số 94/CK-NSNN</t>
  </si>
  <si>
    <t>IV</t>
  </si>
  <si>
    <t>của Phòng Tài chính - KH huyện Tuyên Hóa)</t>
  </si>
  <si>
    <t>Tiền cho thuê và tiền bán nhà ở thuộc sở hữu NN</t>
  </si>
  <si>
    <t>UBND HUYỆN TUYÊN HÓA                      CỘNG HÒA XÃ HỘI CHỦ NGHĨA VIỆT NAM</t>
  </si>
  <si>
    <t>Chi trả nợ vay KCH KM, GTNT</t>
  </si>
  <si>
    <t xml:space="preserve">  PHÒNG TÀI CHÍNH - KH                                           Độc lập - Tự do - Hạnh phúc</t>
  </si>
  <si>
    <t>Chi các hoạt động kinh tế</t>
  </si>
  <si>
    <t>Chi quản lý nhà nước, đảng, đoàn thể</t>
  </si>
  <si>
    <t>Chi thường xuyên khác</t>
  </si>
  <si>
    <t xml:space="preserve">Thu bổ sung từ ngân sách cấp trên </t>
  </si>
  <si>
    <t>Thu bổ sung cân đối ngân sách</t>
  </si>
  <si>
    <t>Thu bổ sung có mục tiêu</t>
  </si>
  <si>
    <t>Thu kết dư</t>
  </si>
  <si>
    <t>Thu theo mục tiêu quản lý qua kho bạc</t>
  </si>
  <si>
    <t>Thu NSĐP được hưởng theo phân cấp</t>
  </si>
  <si>
    <t>Chi theo mục tiêu quản lý qua kho bạc</t>
  </si>
  <si>
    <t>Chi theo mục tiêu QL qua KBNN</t>
  </si>
  <si>
    <t>Thu cân đối ngân sách</t>
  </si>
  <si>
    <t>Chi nộp ngân sách cấp trên</t>
  </si>
  <si>
    <t>V</t>
  </si>
  <si>
    <t>CÂN ĐỐI NGÂN SÁCH HUYỆN 12 THÁNG NĂM 2020</t>
  </si>
  <si>
    <t>Thực hiện 12 tháng đầu năm 2020</t>
  </si>
  <si>
    <t>Thực hiện 12 tháng năm 2020</t>
  </si>
  <si>
    <t>THỰC HIỆN CHI NGÂN SÁCH HUYỆN 12 THÁNG NĂM 2020</t>
  </si>
  <si>
    <t>THỰC HIỆN THU NGÂN SÁCH NHÀ NƯỚC TRÊN ĐỊA BÀN 12 THÁNG NĂM 2020</t>
  </si>
  <si>
    <t>(Kèm theo báo cáo số 03/BC-TCKH ngày 12 tháng 01 năm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</si>
</sst>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,###,###"/>
    <numFmt numFmtId="174" formatCode="#,#00"/>
    <numFmt numFmtId="175" formatCode="#,#00.00"/>
    <numFmt numFmtId="176" formatCode="#,#00.0000"/>
    <numFmt numFmtId="177" formatCode="0.000"/>
    <numFmt numFmtId="178" formatCode="0.0"/>
    <numFmt numFmtId="179" formatCode="#,#00.0"/>
    <numFmt numFmtId="180" formatCode="#,#00.000"/>
  </numFmts>
  <fonts count="56">
    <font>
      <sz val="12"/>
      <name val=".VnTime"/>
      <family val="0"/>
    </font>
    <font>
      <sz val="8"/>
      <name val=".VnTime"/>
      <family val="0"/>
    </font>
    <font>
      <b/>
      <sz val="14"/>
      <name val=".VnTime"/>
      <family val="2"/>
    </font>
    <font>
      <u val="single"/>
      <sz val="12"/>
      <color indexed="36"/>
      <name val=".VnArial Narrow"/>
      <family val="0"/>
    </font>
    <font>
      <u val="single"/>
      <sz val="12"/>
      <color indexed="12"/>
      <name val=".VnArial Narrow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3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4" fontId="6" fillId="0" borderId="11" xfId="0" applyNumberFormat="1" applyFont="1" applyBorder="1" applyAlignment="1">
      <alignment horizontal="right" vertical="center" wrapText="1"/>
    </xf>
    <xf numFmtId="174" fontId="5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74" fontId="5" fillId="0" borderId="13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174" fontId="5" fillId="0" borderId="18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174" fontId="5" fillId="0" borderId="19" xfId="0" applyNumberFormat="1" applyFont="1" applyBorder="1" applyAlignment="1">
      <alignment horizontal="right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174" fontId="6" fillId="0" borderId="19" xfId="0" applyNumberFormat="1" applyFont="1" applyBorder="1" applyAlignment="1">
      <alignment horizontal="right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179" fontId="6" fillId="0" borderId="19" xfId="0" applyNumberFormat="1" applyFont="1" applyBorder="1" applyAlignment="1">
      <alignment horizontal="right" vertical="center" wrapText="1"/>
    </xf>
    <xf numFmtId="174" fontId="5" fillId="0" borderId="19" xfId="0" applyNumberFormat="1" applyFont="1" applyBorder="1" applyAlignment="1">
      <alignment horizontal="right"/>
    </xf>
    <xf numFmtId="175" fontId="5" fillId="0" borderId="19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174" fontId="6" fillId="0" borderId="20" xfId="0" applyNumberFormat="1" applyFont="1" applyBorder="1" applyAlignment="1">
      <alignment horizontal="right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174" fontId="5" fillId="0" borderId="21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174" fontId="5" fillId="0" borderId="22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174" fontId="5" fillId="0" borderId="23" xfId="0" applyNumberFormat="1" applyFont="1" applyBorder="1" applyAlignment="1">
      <alignment horizontal="right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right" vertical="center" wrapText="1"/>
    </xf>
    <xf numFmtId="178" fontId="21" fillId="0" borderId="19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 wrapText="1"/>
    </xf>
    <xf numFmtId="179" fontId="21" fillId="0" borderId="19" xfId="0" applyNumberFormat="1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right" vertical="center" wrapText="1"/>
    </xf>
    <xf numFmtId="174" fontId="21" fillId="0" borderId="1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</xdr:row>
      <xdr:rowOff>9525</xdr:rowOff>
    </xdr:from>
    <xdr:to>
      <xdr:col>3</xdr:col>
      <xdr:colOff>714375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5267325" y="9525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9525</xdr:rowOff>
    </xdr:from>
    <xdr:to>
      <xdr:col>1</xdr:col>
      <xdr:colOff>1247775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628650" y="952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0</xdr:rowOff>
    </xdr:from>
    <xdr:to>
      <xdr:col>3</xdr:col>
      <xdr:colOff>723900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029200" y="6477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352425</xdr:colOff>
      <xdr:row>2</xdr:row>
      <xdr:rowOff>219075</xdr:rowOff>
    </xdr:from>
    <xdr:to>
      <xdr:col>1</xdr:col>
      <xdr:colOff>1438275</xdr:colOff>
      <xdr:row>2</xdr:row>
      <xdr:rowOff>219075</xdr:rowOff>
    </xdr:to>
    <xdr:sp>
      <xdr:nvSpPr>
        <xdr:cNvPr id="2" name="Line 3"/>
        <xdr:cNvSpPr>
          <a:spLocks/>
        </xdr:cNvSpPr>
      </xdr:nvSpPr>
      <xdr:spPr>
        <a:xfrm>
          <a:off x="352425" y="6381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3</xdr:row>
      <xdr:rowOff>219075</xdr:rowOff>
    </xdr:from>
    <xdr:to>
      <xdr:col>3</xdr:col>
      <xdr:colOff>1285875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38725" y="8286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552450</xdr:colOff>
      <xdr:row>4</xdr:row>
      <xdr:rowOff>0</xdr:rowOff>
    </xdr:from>
    <xdr:to>
      <xdr:col>1</xdr:col>
      <xdr:colOff>1171575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838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10" sqref="C10:C11"/>
    </sheetView>
  </sheetViews>
  <sheetFormatPr defaultColWidth="8.796875" defaultRowHeight="15"/>
  <cols>
    <col min="1" max="1" width="7.19921875" style="0" customWidth="1"/>
    <col min="2" max="2" width="42.09765625" style="0" customWidth="1"/>
    <col min="3" max="3" width="15" style="0" customWidth="1"/>
    <col min="4" max="4" width="14.09765625" style="0" customWidth="1"/>
    <col min="5" max="6" width="8.8984375" style="0" customWidth="1"/>
  </cols>
  <sheetData>
    <row r="1" ht="21.75" customHeight="1">
      <c r="E1" s="25" t="s">
        <v>10</v>
      </c>
    </row>
    <row r="2" ht="16.5" customHeight="1">
      <c r="E2" s="24"/>
    </row>
    <row r="3" spans="1:6" ht="18" customHeight="1">
      <c r="A3" s="83" t="s">
        <v>61</v>
      </c>
      <c r="B3" s="83"/>
      <c r="C3" s="83"/>
      <c r="D3" s="83"/>
      <c r="E3" s="83"/>
      <c r="F3" s="83"/>
    </row>
    <row r="4" spans="1:6" ht="18" customHeight="1">
      <c r="A4" s="83" t="s">
        <v>63</v>
      </c>
      <c r="B4" s="83"/>
      <c r="C4" s="83"/>
      <c r="D4" s="83"/>
      <c r="E4" s="83"/>
      <c r="F4" s="83"/>
    </row>
    <row r="5" spans="1:6" ht="27.75" customHeight="1">
      <c r="A5" s="3"/>
      <c r="B5" s="3"/>
      <c r="C5" s="3"/>
      <c r="D5" s="3"/>
      <c r="E5" s="3"/>
      <c r="F5" s="3"/>
    </row>
    <row r="6" spans="1:6" ht="24.75" customHeight="1">
      <c r="A6" s="79" t="s">
        <v>78</v>
      </c>
      <c r="B6" s="79"/>
      <c r="C6" s="79"/>
      <c r="D6" s="79"/>
      <c r="E6" s="79"/>
      <c r="F6" s="79"/>
    </row>
    <row r="7" spans="1:6" ht="21.75" customHeight="1">
      <c r="A7" s="80" t="s">
        <v>83</v>
      </c>
      <c r="B7" s="80"/>
      <c r="C7" s="80"/>
      <c r="D7" s="80"/>
      <c r="E7" s="80"/>
      <c r="F7" s="80"/>
    </row>
    <row r="8" spans="1:6" ht="21" customHeight="1">
      <c r="A8" s="80" t="s">
        <v>59</v>
      </c>
      <c r="B8" s="80"/>
      <c r="C8" s="80"/>
      <c r="D8" s="80"/>
      <c r="E8" s="80"/>
      <c r="F8" s="80"/>
    </row>
    <row r="9" spans="1:6" ht="18" customHeight="1">
      <c r="A9" s="5"/>
      <c r="B9" s="6"/>
      <c r="C9" s="6"/>
      <c r="D9" s="84" t="s">
        <v>54</v>
      </c>
      <c r="E9" s="84"/>
      <c r="F9" s="84"/>
    </row>
    <row r="10" spans="1:6" ht="31.5" customHeight="1">
      <c r="A10" s="81" t="s">
        <v>0</v>
      </c>
      <c r="B10" s="81" t="s">
        <v>6</v>
      </c>
      <c r="C10" s="81" t="s">
        <v>11</v>
      </c>
      <c r="D10" s="81" t="s">
        <v>79</v>
      </c>
      <c r="E10" s="82" t="s">
        <v>21</v>
      </c>
      <c r="F10" s="82"/>
    </row>
    <row r="11" spans="1:6" ht="49.5" customHeight="1">
      <c r="A11" s="81"/>
      <c r="B11" s="81"/>
      <c r="C11" s="81"/>
      <c r="D11" s="81"/>
      <c r="E11" s="9" t="s">
        <v>12</v>
      </c>
      <c r="F11" s="9" t="s">
        <v>13</v>
      </c>
    </row>
    <row r="12" spans="1:6" s="1" customFormat="1" ht="24.75" customHeight="1">
      <c r="A12" s="27" t="s">
        <v>5</v>
      </c>
      <c r="B12" s="17" t="s">
        <v>14</v>
      </c>
      <c r="C12" s="26">
        <f>C13+C17+C20+C21</f>
        <v>576019</v>
      </c>
      <c r="D12" s="26">
        <f>D13+D17+D20+D21</f>
        <v>899175.679</v>
      </c>
      <c r="E12" s="20">
        <f>D12/C12*100</f>
        <v>156.10173952595315</v>
      </c>
      <c r="F12" s="20">
        <v>121.88857561918549</v>
      </c>
    </row>
    <row r="13" spans="1:6" ht="24.75" customHeight="1">
      <c r="A13" s="28" t="s">
        <v>1</v>
      </c>
      <c r="B13" s="11" t="s">
        <v>72</v>
      </c>
      <c r="C13" s="16">
        <f>SUM(C14:C16)</f>
        <v>71718</v>
      </c>
      <c r="D13" s="16">
        <f>SUM(D14:D16)</f>
        <v>75351</v>
      </c>
      <c r="E13" s="20">
        <f>D13/C13*100</f>
        <v>105.06567388940016</v>
      </c>
      <c r="F13" s="20">
        <v>109.16954014661992</v>
      </c>
    </row>
    <row r="14" spans="1:6" ht="24.75" customHeight="1">
      <c r="A14" s="29">
        <v>1</v>
      </c>
      <c r="B14" s="12" t="s">
        <v>75</v>
      </c>
      <c r="C14" s="15">
        <v>56778</v>
      </c>
      <c r="D14" s="15">
        <v>60243</v>
      </c>
      <c r="E14" s="21">
        <f>D14/C14*100</f>
        <v>106.1027158406425</v>
      </c>
      <c r="F14" s="21">
        <v>95.45865090557606</v>
      </c>
    </row>
    <row r="15" spans="1:6" ht="24.75" customHeight="1">
      <c r="A15" s="29">
        <v>2</v>
      </c>
      <c r="B15" s="12" t="s">
        <v>15</v>
      </c>
      <c r="C15" s="15"/>
      <c r="D15" s="15"/>
      <c r="E15" s="21"/>
      <c r="F15" s="21"/>
    </row>
    <row r="16" spans="1:6" ht="24.75" customHeight="1">
      <c r="A16" s="29">
        <v>3</v>
      </c>
      <c r="B16" s="12" t="s">
        <v>71</v>
      </c>
      <c r="C16" s="15">
        <v>14940</v>
      </c>
      <c r="D16" s="15">
        <v>15108</v>
      </c>
      <c r="E16" s="21">
        <f>D16/C16*100</f>
        <v>101.12449799196787</v>
      </c>
      <c r="F16" s="21">
        <v>255.50481988838155</v>
      </c>
    </row>
    <row r="17" spans="1:6" ht="21" customHeight="1">
      <c r="A17" s="28" t="s">
        <v>2</v>
      </c>
      <c r="B17" s="11" t="s">
        <v>67</v>
      </c>
      <c r="C17" s="16">
        <f>SUM(C18:C19)</f>
        <v>504301</v>
      </c>
      <c r="D17" s="16">
        <f>SUM(D18:D19)</f>
        <v>716324.679</v>
      </c>
      <c r="E17" s="20">
        <f aca="true" t="shared" si="0" ref="E17:E26">D17/C17*100</f>
        <v>142.04308121538526</v>
      </c>
      <c r="F17" s="20">
        <v>127.61704429653595</v>
      </c>
    </row>
    <row r="18" spans="1:6" ht="21.75" customHeight="1">
      <c r="A18" s="29">
        <v>1</v>
      </c>
      <c r="B18" s="12" t="s">
        <v>68</v>
      </c>
      <c r="C18" s="15">
        <v>419008</v>
      </c>
      <c r="D18" s="15">
        <v>419008</v>
      </c>
      <c r="E18" s="21">
        <f t="shared" si="0"/>
        <v>100</v>
      </c>
      <c r="F18" s="21">
        <v>100.80910392281875</v>
      </c>
    </row>
    <row r="19" spans="1:6" ht="21.75" customHeight="1">
      <c r="A19" s="29">
        <v>2</v>
      </c>
      <c r="B19" s="12" t="s">
        <v>69</v>
      </c>
      <c r="C19" s="15">
        <v>85293</v>
      </c>
      <c r="D19" s="15">
        <v>297316.679</v>
      </c>
      <c r="E19" s="21">
        <f t="shared" si="0"/>
        <v>348.5827430152533</v>
      </c>
      <c r="F19" s="21">
        <v>204.11269780246184</v>
      </c>
    </row>
    <row r="20" spans="1:6" ht="19.5" customHeight="1">
      <c r="A20" s="28" t="s">
        <v>3</v>
      </c>
      <c r="B20" s="11" t="s">
        <v>70</v>
      </c>
      <c r="C20" s="16"/>
      <c r="D20" s="16">
        <v>42942</v>
      </c>
      <c r="E20" s="20"/>
      <c r="F20" s="20">
        <v>126.06270549553781</v>
      </c>
    </row>
    <row r="21" spans="1:6" ht="29.25" customHeight="1">
      <c r="A21" s="28" t="s">
        <v>58</v>
      </c>
      <c r="B21" s="11" t="s">
        <v>16</v>
      </c>
      <c r="C21" s="16"/>
      <c r="D21" s="16">
        <v>64558</v>
      </c>
      <c r="E21" s="20"/>
      <c r="F21" s="20">
        <v>88.06285722080509</v>
      </c>
    </row>
    <row r="22" spans="1:6" ht="24.75" customHeight="1">
      <c r="A22" s="28" t="s">
        <v>4</v>
      </c>
      <c r="B22" s="11" t="s">
        <v>17</v>
      </c>
      <c r="C22" s="16">
        <f>C23+C29</f>
        <v>576019</v>
      </c>
      <c r="D22" s="16">
        <f>D23+D29</f>
        <v>871634.8</v>
      </c>
      <c r="E22" s="20">
        <f t="shared" si="0"/>
        <v>151.32049463646163</v>
      </c>
      <c r="F22" s="20">
        <v>133.95916836747242</v>
      </c>
    </row>
    <row r="23" spans="1:6" ht="24.75" customHeight="1">
      <c r="A23" s="28" t="s">
        <v>18</v>
      </c>
      <c r="B23" s="11" t="s">
        <v>19</v>
      </c>
      <c r="C23" s="16">
        <f>SUM(C24:C28)</f>
        <v>561079</v>
      </c>
      <c r="D23" s="16">
        <f>SUM(D24:D28)</f>
        <v>856526.8</v>
      </c>
      <c r="E23" s="20">
        <f t="shared" si="0"/>
        <v>152.65707681093036</v>
      </c>
      <c r="F23" s="20">
        <v>132.84448918122897</v>
      </c>
    </row>
    <row r="24" spans="1:6" ht="24.75" customHeight="1">
      <c r="A24" s="29">
        <v>1</v>
      </c>
      <c r="B24" s="12" t="s">
        <v>8</v>
      </c>
      <c r="C24" s="15">
        <v>31161</v>
      </c>
      <c r="D24" s="15">
        <f>'95'!D15</f>
        <v>217848</v>
      </c>
      <c r="E24" s="21">
        <f t="shared" si="0"/>
        <v>699.1046500433234</v>
      </c>
      <c r="F24" s="21">
        <v>181.72323759791124</v>
      </c>
    </row>
    <row r="25" spans="1:6" ht="24.75" customHeight="1">
      <c r="A25" s="29">
        <v>2</v>
      </c>
      <c r="B25" s="12" t="s">
        <v>9</v>
      </c>
      <c r="C25" s="15">
        <v>515522</v>
      </c>
      <c r="D25" s="15">
        <f>'95'!D17</f>
        <v>595609</v>
      </c>
      <c r="E25" s="21">
        <f t="shared" si="0"/>
        <v>115.5351275018331</v>
      </c>
      <c r="F25" s="21">
        <v>119.00113285128879</v>
      </c>
    </row>
    <row r="26" spans="1:6" ht="24.75" customHeight="1">
      <c r="A26" s="29">
        <v>3</v>
      </c>
      <c r="B26" s="12" t="s">
        <v>20</v>
      </c>
      <c r="C26" s="15">
        <v>11647</v>
      </c>
      <c r="D26" s="15">
        <f>'95'!D30</f>
        <v>11554</v>
      </c>
      <c r="E26" s="21">
        <f t="shared" si="0"/>
        <v>99.20151111874303</v>
      </c>
      <c r="F26" s="21">
        <v>158.42588783765254</v>
      </c>
    </row>
    <row r="27" spans="1:6" ht="24.75" customHeight="1">
      <c r="A27" s="29">
        <v>4</v>
      </c>
      <c r="B27" s="12" t="s">
        <v>62</v>
      </c>
      <c r="C27" s="15">
        <v>2749</v>
      </c>
      <c r="D27" s="15">
        <f>'95'!D31</f>
        <v>2749</v>
      </c>
      <c r="E27" s="21">
        <f>D27/C27*100</f>
        <v>100</v>
      </c>
      <c r="F27" s="21">
        <v>59.61830405551941</v>
      </c>
    </row>
    <row r="28" spans="1:6" ht="24.75" customHeight="1">
      <c r="A28" s="29">
        <v>5</v>
      </c>
      <c r="B28" s="12" t="s">
        <v>76</v>
      </c>
      <c r="C28" s="15"/>
      <c r="D28" s="15">
        <f>'95'!D32</f>
        <v>28766.8</v>
      </c>
      <c r="E28" s="21"/>
      <c r="F28" s="21">
        <v>230.70655224957895</v>
      </c>
    </row>
    <row r="29" spans="1:6" ht="24.75" customHeight="1">
      <c r="A29" s="28" t="s">
        <v>2</v>
      </c>
      <c r="B29" s="11" t="s">
        <v>74</v>
      </c>
      <c r="C29" s="16">
        <v>14940</v>
      </c>
      <c r="D29" s="16">
        <f>'95'!D33</f>
        <v>15108</v>
      </c>
      <c r="E29" s="20">
        <f>D29/C29*100</f>
        <v>101.12449799196787</v>
      </c>
      <c r="F29" s="20">
        <v>255.50481988838155</v>
      </c>
    </row>
    <row r="30" spans="1:6" ht="24.75" customHeight="1">
      <c r="A30" s="30"/>
      <c r="B30" s="18"/>
      <c r="C30" s="19"/>
      <c r="D30" s="19"/>
      <c r="E30" s="22"/>
      <c r="F30" s="22"/>
    </row>
    <row r="31" spans="1:6" ht="18" customHeight="1">
      <c r="A31" s="10"/>
      <c r="B31" s="10"/>
      <c r="C31" s="10"/>
      <c r="D31" s="10"/>
      <c r="E31" s="10"/>
      <c r="F31" s="10"/>
    </row>
    <row r="32" spans="1:6" ht="27" customHeight="1">
      <c r="A32" s="10"/>
      <c r="B32" s="10"/>
      <c r="C32" s="85"/>
      <c r="D32" s="85"/>
      <c r="E32" s="85"/>
      <c r="F32" s="85"/>
    </row>
    <row r="33" spans="1:6" ht="21.75" customHeight="1">
      <c r="A33" s="7"/>
      <c r="B33" s="7"/>
      <c r="C33" s="77"/>
      <c r="D33" s="77"/>
      <c r="E33" s="77"/>
      <c r="F33" s="77"/>
    </row>
    <row r="34" spans="1:6" ht="21.75" customHeight="1">
      <c r="A34" s="7"/>
      <c r="B34" s="7"/>
      <c r="C34" s="77"/>
      <c r="D34" s="77"/>
      <c r="E34" s="77"/>
      <c r="F34" s="77"/>
    </row>
    <row r="35" spans="1:6" ht="15" customHeight="1">
      <c r="A35" s="3"/>
      <c r="B35" s="8"/>
      <c r="C35" s="8"/>
      <c r="D35" s="3"/>
      <c r="E35" s="8"/>
      <c r="F35" s="3"/>
    </row>
    <row r="36" spans="1:6" ht="15" customHeight="1">
      <c r="A36" s="3"/>
      <c r="B36" s="8"/>
      <c r="C36" s="8"/>
      <c r="D36" s="3"/>
      <c r="E36" s="8"/>
      <c r="F36" s="3"/>
    </row>
    <row r="37" spans="1:6" ht="21.75" customHeight="1">
      <c r="A37" s="3"/>
      <c r="B37" s="8"/>
      <c r="C37" s="8"/>
      <c r="D37" s="3"/>
      <c r="E37" s="8"/>
      <c r="F37" s="3"/>
    </row>
    <row r="38" spans="1:6" ht="21.75" customHeight="1">
      <c r="A38" s="3"/>
      <c r="B38" s="2"/>
      <c r="C38" s="2"/>
      <c r="D38" s="3"/>
      <c r="E38" s="2"/>
      <c r="F38" s="3"/>
    </row>
    <row r="39" spans="1:6" ht="21.75" customHeight="1">
      <c r="A39" s="4"/>
      <c r="B39" s="4"/>
      <c r="C39" s="78"/>
      <c r="D39" s="78"/>
      <c r="E39" s="78"/>
      <c r="F39" s="78"/>
    </row>
    <row r="40" spans="1:6" ht="18" customHeight="1">
      <c r="A40" s="3"/>
      <c r="B40" s="3"/>
      <c r="C40" s="3"/>
      <c r="D40" s="3"/>
      <c r="E40" s="3"/>
      <c r="F40" s="3"/>
    </row>
    <row r="41" spans="1:6" ht="18" customHeight="1">
      <c r="A41" s="3"/>
      <c r="B41" s="3"/>
      <c r="C41" s="3"/>
      <c r="D41" s="3"/>
      <c r="E41" s="3"/>
      <c r="F41" s="3"/>
    </row>
    <row r="42" spans="1:6" ht="18" customHeight="1">
      <c r="A42" s="3"/>
      <c r="B42" s="3"/>
      <c r="C42" s="3"/>
      <c r="D42" s="3"/>
      <c r="E42" s="3"/>
      <c r="F42" s="3"/>
    </row>
    <row r="43" spans="1:6" ht="18" customHeight="1">
      <c r="A43" s="3"/>
      <c r="B43" s="3"/>
      <c r="C43" s="3"/>
      <c r="D43" s="3"/>
      <c r="E43" s="3"/>
      <c r="F43" s="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5">
    <mergeCell ref="A3:F3"/>
    <mergeCell ref="A4:F4"/>
    <mergeCell ref="D9:F9"/>
    <mergeCell ref="C33:F33"/>
    <mergeCell ref="C32:F32"/>
    <mergeCell ref="A8:F8"/>
    <mergeCell ref="C34:F34"/>
    <mergeCell ref="C39:F39"/>
    <mergeCell ref="A6:F6"/>
    <mergeCell ref="A7:F7"/>
    <mergeCell ref="A10:A11"/>
    <mergeCell ref="B10:B11"/>
    <mergeCell ref="C10:C11"/>
    <mergeCell ref="D10:D11"/>
    <mergeCell ref="E10:F10"/>
  </mergeCells>
  <printOptions/>
  <pageMargins left="0.25" right="0" top="0.5" bottom="0.25" header="0.2" footer="0.2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D9" sqref="D9:D10"/>
    </sheetView>
  </sheetViews>
  <sheetFormatPr defaultColWidth="8.796875" defaultRowHeight="15"/>
  <cols>
    <col min="1" max="1" width="4.69921875" style="0" customWidth="1"/>
    <col min="2" max="2" width="42" style="0" customWidth="1"/>
    <col min="3" max="3" width="15.19921875" style="0" customWidth="1"/>
    <col min="4" max="4" width="14" style="0" customWidth="1"/>
    <col min="5" max="5" width="10.19921875" style="0" customWidth="1"/>
    <col min="6" max="6" width="9.59765625" style="0" customWidth="1"/>
  </cols>
  <sheetData>
    <row r="1" spans="5:6" ht="15">
      <c r="E1" s="88" t="s">
        <v>57</v>
      </c>
      <c r="F1" s="88"/>
    </row>
    <row r="2" spans="1:6" ht="18" customHeight="1">
      <c r="A2" s="83" t="s">
        <v>61</v>
      </c>
      <c r="B2" s="83"/>
      <c r="C2" s="83"/>
      <c r="D2" s="83"/>
      <c r="E2" s="83"/>
      <c r="F2" s="83"/>
    </row>
    <row r="3" spans="1:6" ht="18" customHeight="1">
      <c r="A3" s="83" t="s">
        <v>63</v>
      </c>
      <c r="B3" s="83"/>
      <c r="C3" s="83"/>
      <c r="D3" s="83"/>
      <c r="E3" s="83"/>
      <c r="F3" s="83"/>
    </row>
    <row r="4" spans="1:6" ht="18" customHeight="1">
      <c r="A4" s="3"/>
      <c r="B4" s="3"/>
      <c r="C4" s="3"/>
      <c r="D4" s="3"/>
      <c r="E4" s="3"/>
      <c r="F4" s="3"/>
    </row>
    <row r="5" spans="1:6" ht="24.75" customHeight="1">
      <c r="A5" s="89" t="s">
        <v>82</v>
      </c>
      <c r="B5" s="89"/>
      <c r="C5" s="89"/>
      <c r="D5" s="89"/>
      <c r="E5" s="89"/>
      <c r="F5" s="89"/>
    </row>
    <row r="6" spans="1:6" ht="20.25" customHeight="1">
      <c r="A6" s="80" t="s">
        <v>83</v>
      </c>
      <c r="B6" s="80"/>
      <c r="C6" s="80"/>
      <c r="D6" s="80"/>
      <c r="E6" s="80"/>
      <c r="F6" s="80"/>
    </row>
    <row r="7" spans="1:6" ht="21.75" customHeight="1">
      <c r="A7" s="80" t="s">
        <v>59</v>
      </c>
      <c r="B7" s="80"/>
      <c r="C7" s="80"/>
      <c r="D7" s="80"/>
      <c r="E7" s="80"/>
      <c r="F7" s="80"/>
    </row>
    <row r="8" spans="1:6" ht="18" customHeight="1">
      <c r="A8" s="87" t="s">
        <v>55</v>
      </c>
      <c r="B8" s="87"/>
      <c r="C8" s="87"/>
      <c r="D8" s="87"/>
      <c r="E8" s="87"/>
      <c r="F8" s="87"/>
    </row>
    <row r="9" spans="1:6" ht="31.5" customHeight="1">
      <c r="A9" s="81" t="s">
        <v>0</v>
      </c>
      <c r="B9" s="81" t="s">
        <v>6</v>
      </c>
      <c r="C9" s="81" t="s">
        <v>11</v>
      </c>
      <c r="D9" s="81" t="s">
        <v>80</v>
      </c>
      <c r="E9" s="82" t="s">
        <v>21</v>
      </c>
      <c r="F9" s="82"/>
    </row>
    <row r="10" spans="1:6" ht="49.5" customHeight="1">
      <c r="A10" s="86"/>
      <c r="B10" s="86"/>
      <c r="C10" s="86"/>
      <c r="D10" s="81"/>
      <c r="E10" s="9" t="s">
        <v>12</v>
      </c>
      <c r="F10" s="13" t="s">
        <v>13</v>
      </c>
    </row>
    <row r="11" spans="1:6" s="1" customFormat="1" ht="24.75" customHeight="1">
      <c r="A11" s="31" t="s">
        <v>5</v>
      </c>
      <c r="B11" s="32" t="s">
        <v>7</v>
      </c>
      <c r="C11" s="33">
        <f>C12+C30+C31</f>
        <v>77800</v>
      </c>
      <c r="D11" s="33">
        <f>D12+D30+D31</f>
        <v>81531</v>
      </c>
      <c r="E11" s="73">
        <f>D11/C11*100</f>
        <v>104.79562982005142</v>
      </c>
      <c r="F11" s="70">
        <v>106.15158672086369</v>
      </c>
    </row>
    <row r="12" spans="1:6" ht="18" customHeight="1">
      <c r="A12" s="34" t="s">
        <v>1</v>
      </c>
      <c r="B12" s="35" t="s">
        <v>75</v>
      </c>
      <c r="C12" s="36">
        <f>C13+C14+C15+C16+C17+C18+C19+C20+C26+C27+C28+C29</f>
        <v>62860</v>
      </c>
      <c r="D12" s="36">
        <f>D13+D14+D15+D16+D17+D18+D19+D20+D26+D27+D28+D29</f>
        <v>66423</v>
      </c>
      <c r="E12" s="69">
        <f>D12/C12*100</f>
        <v>105.66815144766146</v>
      </c>
      <c r="F12" s="69">
        <v>93.69445870689997</v>
      </c>
    </row>
    <row r="13" spans="1:6" ht="18" customHeight="1">
      <c r="A13" s="38">
        <v>1</v>
      </c>
      <c r="B13" s="39" t="s">
        <v>22</v>
      </c>
      <c r="C13" s="40"/>
      <c r="D13" s="41"/>
      <c r="E13" s="41"/>
      <c r="F13" s="71"/>
    </row>
    <row r="14" spans="1:6" ht="18" customHeight="1">
      <c r="A14" s="38">
        <v>2</v>
      </c>
      <c r="B14" s="39" t="s">
        <v>23</v>
      </c>
      <c r="C14" s="40"/>
      <c r="D14" s="41"/>
      <c r="E14" s="41"/>
      <c r="F14" s="71"/>
    </row>
    <row r="15" spans="1:6" ht="18" customHeight="1">
      <c r="A15" s="38">
        <v>3</v>
      </c>
      <c r="B15" s="39" t="s">
        <v>24</v>
      </c>
      <c r="C15" s="40">
        <v>19500</v>
      </c>
      <c r="D15" s="40">
        <v>21300</v>
      </c>
      <c r="E15" s="41">
        <f aca="true" t="shared" si="0" ref="E15:E34">D15/C15*100</f>
        <v>109.23076923076923</v>
      </c>
      <c r="F15" s="71">
        <v>116.8596038843474</v>
      </c>
    </row>
    <row r="16" spans="1:6" ht="18" customHeight="1">
      <c r="A16" s="38">
        <v>4</v>
      </c>
      <c r="B16" s="39" t="s">
        <v>25</v>
      </c>
      <c r="C16" s="40">
        <v>1800</v>
      </c>
      <c r="D16" s="40">
        <v>2065</v>
      </c>
      <c r="E16" s="41">
        <f t="shared" si="0"/>
        <v>114.72222222222221</v>
      </c>
      <c r="F16" s="71">
        <v>123.65269461077844</v>
      </c>
    </row>
    <row r="17" spans="1:6" ht="18" customHeight="1">
      <c r="A17" s="38">
        <v>5</v>
      </c>
      <c r="B17" s="39" t="s">
        <v>26</v>
      </c>
      <c r="C17" s="40"/>
      <c r="D17" s="40"/>
      <c r="E17" s="41"/>
      <c r="F17" s="71"/>
    </row>
    <row r="18" spans="1:6" ht="18" customHeight="1">
      <c r="A18" s="38">
        <v>6</v>
      </c>
      <c r="B18" s="39" t="s">
        <v>27</v>
      </c>
      <c r="C18" s="40">
        <v>13000</v>
      </c>
      <c r="D18" s="40">
        <v>12432</v>
      </c>
      <c r="E18" s="41">
        <f t="shared" si="0"/>
        <v>95.63076923076923</v>
      </c>
      <c r="F18" s="71">
        <v>100.93366891288463</v>
      </c>
    </row>
    <row r="19" spans="1:6" ht="18" customHeight="1">
      <c r="A19" s="38">
        <v>7</v>
      </c>
      <c r="B19" s="39" t="s">
        <v>28</v>
      </c>
      <c r="C19" s="40">
        <v>3400</v>
      </c>
      <c r="D19" s="40">
        <v>3247</v>
      </c>
      <c r="E19" s="41">
        <f t="shared" si="0"/>
        <v>95.5</v>
      </c>
      <c r="F19" s="71">
        <v>102.81823939202026</v>
      </c>
    </row>
    <row r="20" spans="1:6" ht="18" customHeight="1">
      <c r="A20" s="38">
        <v>8</v>
      </c>
      <c r="B20" s="39" t="s">
        <v>29</v>
      </c>
      <c r="C20" s="40">
        <f>SUM(C21:C25)</f>
        <v>15960</v>
      </c>
      <c r="D20" s="40">
        <f>SUM(D21:D25)</f>
        <v>18901</v>
      </c>
      <c r="E20" s="41">
        <f t="shared" si="0"/>
        <v>118.42731829573935</v>
      </c>
      <c r="F20" s="71">
        <v>78.36170512682315</v>
      </c>
    </row>
    <row r="21" spans="1:6" ht="18" customHeight="1">
      <c r="A21" s="38" t="s">
        <v>30</v>
      </c>
      <c r="B21" s="42" t="s">
        <v>31</v>
      </c>
      <c r="C21" s="40"/>
      <c r="D21" s="40"/>
      <c r="E21" s="41"/>
      <c r="F21" s="71"/>
    </row>
    <row r="22" spans="1:6" ht="18" customHeight="1">
      <c r="A22" s="38" t="s">
        <v>30</v>
      </c>
      <c r="B22" s="42" t="s">
        <v>32</v>
      </c>
      <c r="C22" s="40"/>
      <c r="D22" s="43"/>
      <c r="E22" s="41"/>
      <c r="F22" s="71"/>
    </row>
    <row r="23" spans="1:6" ht="18" customHeight="1">
      <c r="A23" s="38" t="s">
        <v>30</v>
      </c>
      <c r="B23" s="42" t="s">
        <v>33</v>
      </c>
      <c r="C23" s="76">
        <v>13660</v>
      </c>
      <c r="D23" s="76">
        <v>17286</v>
      </c>
      <c r="E23" s="68">
        <f t="shared" si="0"/>
        <v>126.54465592972181</v>
      </c>
      <c r="F23" s="72">
        <v>84.68547912992358</v>
      </c>
    </row>
    <row r="24" spans="1:6" ht="18" customHeight="1">
      <c r="A24" s="38" t="s">
        <v>30</v>
      </c>
      <c r="B24" s="42" t="s">
        <v>34</v>
      </c>
      <c r="C24" s="76">
        <v>2300</v>
      </c>
      <c r="D24" s="76">
        <v>1615</v>
      </c>
      <c r="E24" s="68">
        <f t="shared" si="0"/>
        <v>70.21739130434783</v>
      </c>
      <c r="F24" s="72">
        <v>43.672255273120605</v>
      </c>
    </row>
    <row r="25" spans="1:6" ht="21" customHeight="1">
      <c r="A25" s="38" t="s">
        <v>30</v>
      </c>
      <c r="B25" s="42" t="s">
        <v>60</v>
      </c>
      <c r="C25" s="40"/>
      <c r="D25" s="40"/>
      <c r="E25" s="41"/>
      <c r="F25" s="71"/>
    </row>
    <row r="26" spans="1:6" ht="18" customHeight="1">
      <c r="A26" s="38">
        <v>9</v>
      </c>
      <c r="B26" s="39" t="s">
        <v>35</v>
      </c>
      <c r="C26" s="40"/>
      <c r="D26" s="40"/>
      <c r="E26" s="41"/>
      <c r="F26" s="71"/>
    </row>
    <row r="27" spans="1:6" ht="18" customHeight="1">
      <c r="A27" s="38">
        <v>10</v>
      </c>
      <c r="B27" s="39" t="s">
        <v>36</v>
      </c>
      <c r="C27" s="40">
        <v>4500</v>
      </c>
      <c r="D27" s="40">
        <v>4073</v>
      </c>
      <c r="E27" s="41">
        <f t="shared" si="0"/>
        <v>90.5111111111111</v>
      </c>
      <c r="F27" s="71">
        <v>83.61732703756928</v>
      </c>
    </row>
    <row r="28" spans="1:6" ht="18" customHeight="1">
      <c r="A28" s="38">
        <v>11</v>
      </c>
      <c r="B28" s="39" t="s">
        <v>37</v>
      </c>
      <c r="C28" s="40">
        <v>300</v>
      </c>
      <c r="D28" s="40">
        <v>260</v>
      </c>
      <c r="E28" s="41">
        <f t="shared" si="0"/>
        <v>86.66666666666667</v>
      </c>
      <c r="F28" s="71">
        <v>161.49068322981367</v>
      </c>
    </row>
    <row r="29" spans="1:6" ht="18" customHeight="1">
      <c r="A29" s="38">
        <v>12</v>
      </c>
      <c r="B29" s="39" t="s">
        <v>56</v>
      </c>
      <c r="C29" s="40">
        <v>4400</v>
      </c>
      <c r="D29" s="40">
        <v>4145</v>
      </c>
      <c r="E29" s="41">
        <f t="shared" si="0"/>
        <v>94.20454545454545</v>
      </c>
      <c r="F29" s="71">
        <v>65.08086041764798</v>
      </c>
    </row>
    <row r="30" spans="1:6" ht="18" customHeight="1">
      <c r="A30" s="34" t="s">
        <v>2</v>
      </c>
      <c r="B30" s="35" t="s">
        <v>71</v>
      </c>
      <c r="C30" s="36">
        <v>14940</v>
      </c>
      <c r="D30" s="36">
        <v>15108</v>
      </c>
      <c r="E30" s="37">
        <f t="shared" si="0"/>
        <v>101.12449799196787</v>
      </c>
      <c r="F30" s="69">
        <v>255.50481988838155</v>
      </c>
    </row>
    <row r="31" spans="1:6" ht="18" customHeight="1">
      <c r="A31" s="34" t="s">
        <v>3</v>
      </c>
      <c r="B31" s="35" t="s">
        <v>15</v>
      </c>
      <c r="C31" s="44"/>
      <c r="D31" s="45"/>
      <c r="E31" s="41"/>
      <c r="F31" s="71"/>
    </row>
    <row r="32" spans="1:6" ht="18" customHeight="1">
      <c r="A32" s="34" t="s">
        <v>4</v>
      </c>
      <c r="B32" s="35" t="s">
        <v>40</v>
      </c>
      <c r="C32" s="44">
        <f>SUM(C33:C34)</f>
        <v>71718</v>
      </c>
      <c r="D32" s="44">
        <f>SUM(D33:D34)</f>
        <v>75351</v>
      </c>
      <c r="E32" s="37">
        <f t="shared" si="0"/>
        <v>105.06567388940016</v>
      </c>
      <c r="F32" s="69">
        <v>109.16954014661992</v>
      </c>
    </row>
    <row r="33" spans="1:6" ht="18" customHeight="1">
      <c r="A33" s="38">
        <v>1</v>
      </c>
      <c r="B33" s="39" t="s">
        <v>38</v>
      </c>
      <c r="C33" s="40">
        <v>24527</v>
      </c>
      <c r="D33" s="40">
        <v>25426</v>
      </c>
      <c r="E33" s="41">
        <f t="shared" si="0"/>
        <v>103.66534839156847</v>
      </c>
      <c r="F33" s="71">
        <v>101.54153354632587</v>
      </c>
    </row>
    <row r="34" spans="1:6" ht="18" customHeight="1">
      <c r="A34" s="46">
        <v>2</v>
      </c>
      <c r="B34" s="47" t="s">
        <v>39</v>
      </c>
      <c r="C34" s="48">
        <v>47191</v>
      </c>
      <c r="D34" s="48">
        <v>49925</v>
      </c>
      <c r="E34" s="49">
        <f t="shared" si="0"/>
        <v>105.7934775698756</v>
      </c>
      <c r="F34" s="74">
        <v>113.51234595971079</v>
      </c>
    </row>
    <row r="35" spans="1:6" ht="12" customHeight="1">
      <c r="A35" s="3"/>
      <c r="B35" s="3"/>
      <c r="C35" s="3"/>
      <c r="D35" s="3"/>
      <c r="E35" s="3"/>
      <c r="F35" s="3"/>
    </row>
    <row r="36" spans="3:6" ht="18" customHeight="1">
      <c r="C36" s="85"/>
      <c r="D36" s="85"/>
      <c r="E36" s="85"/>
      <c r="F36" s="85"/>
    </row>
    <row r="37" spans="3:6" ht="18" customHeight="1">
      <c r="C37" s="77"/>
      <c r="D37" s="77"/>
      <c r="E37" s="77"/>
      <c r="F37" s="77"/>
    </row>
    <row r="38" spans="3:6" ht="18" customHeight="1">
      <c r="C38" s="77"/>
      <c r="D38" s="77"/>
      <c r="E38" s="77"/>
      <c r="F38" s="77"/>
    </row>
    <row r="39" spans="3:6" ht="18" customHeight="1">
      <c r="C39" s="8"/>
      <c r="D39" s="3"/>
      <c r="E39" s="8"/>
      <c r="F39" s="3"/>
    </row>
    <row r="40" spans="3:6" ht="18" customHeight="1">
      <c r="C40" s="8"/>
      <c r="D40" s="3"/>
      <c r="E40" s="8"/>
      <c r="F40" s="3"/>
    </row>
    <row r="41" spans="3:6" ht="18" customHeight="1">
      <c r="C41" s="2"/>
      <c r="D41" s="3"/>
      <c r="E41" s="2"/>
      <c r="F41" s="3"/>
    </row>
    <row r="42" spans="3:6" ht="18" customHeight="1">
      <c r="C42" s="78"/>
      <c r="D42" s="78"/>
      <c r="E42" s="78"/>
      <c r="F42" s="78"/>
    </row>
    <row r="43" spans="3:6" ht="18" customHeight="1">
      <c r="C43" s="3"/>
      <c r="D43" s="3"/>
      <c r="E43" s="3"/>
      <c r="F43" s="3"/>
    </row>
    <row r="44" spans="3:6" ht="18" customHeight="1">
      <c r="C44" s="3"/>
      <c r="D44" s="3"/>
      <c r="E44" s="3"/>
      <c r="F44" s="3"/>
    </row>
    <row r="45" spans="3:6" ht="18" customHeight="1">
      <c r="C45" s="3"/>
      <c r="D45" s="3"/>
      <c r="E45" s="3"/>
      <c r="F45" s="3"/>
    </row>
    <row r="46" ht="18" customHeight="1"/>
    <row r="47" ht="18" customHeight="1"/>
    <row r="48" ht="18" customHeight="1"/>
  </sheetData>
  <sheetProtection/>
  <mergeCells count="16">
    <mergeCell ref="C42:F42"/>
    <mergeCell ref="E1:F1"/>
    <mergeCell ref="A2:F2"/>
    <mergeCell ref="A3:F3"/>
    <mergeCell ref="E9:F9"/>
    <mergeCell ref="A5:F5"/>
    <mergeCell ref="A7:F7"/>
    <mergeCell ref="A9:A10"/>
    <mergeCell ref="B9:B10"/>
    <mergeCell ref="C38:F38"/>
    <mergeCell ref="A6:F6"/>
    <mergeCell ref="C9:C10"/>
    <mergeCell ref="D9:D10"/>
    <mergeCell ref="C37:F37"/>
    <mergeCell ref="C36:F36"/>
    <mergeCell ref="A8:F8"/>
  </mergeCells>
  <printOptions/>
  <pageMargins left="0.2" right="0.27" top="0.25" bottom="0" header="0.27" footer="0.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8.796875" defaultRowHeight="15"/>
  <cols>
    <col min="1" max="1" width="7.19921875" style="0" customWidth="1"/>
    <col min="2" max="2" width="33.69921875" style="0" customWidth="1"/>
    <col min="3" max="3" width="16" style="0" customWidth="1"/>
    <col min="4" max="4" width="15" style="0" customWidth="1"/>
    <col min="5" max="5" width="10.19921875" style="0" customWidth="1"/>
    <col min="6" max="6" width="10.3984375" style="0" customWidth="1"/>
  </cols>
  <sheetData>
    <row r="1" spans="4:6" ht="15">
      <c r="D1" s="23"/>
      <c r="E1" s="23" t="s">
        <v>41</v>
      </c>
      <c r="F1" s="23"/>
    </row>
    <row r="2" spans="4:6" ht="15">
      <c r="D2" s="14"/>
      <c r="E2" s="14"/>
      <c r="F2" s="14"/>
    </row>
    <row r="3" spans="1:6" ht="18" customHeight="1">
      <c r="A3" s="83" t="s">
        <v>61</v>
      </c>
      <c r="B3" s="83"/>
      <c r="C3" s="83"/>
      <c r="D3" s="83"/>
      <c r="E3" s="83"/>
      <c r="F3" s="83"/>
    </row>
    <row r="4" spans="1:6" ht="18" customHeight="1">
      <c r="A4" s="83" t="s">
        <v>63</v>
      </c>
      <c r="B4" s="83"/>
      <c r="C4" s="83"/>
      <c r="D4" s="83"/>
      <c r="E4" s="83"/>
      <c r="F4" s="83"/>
    </row>
    <row r="5" spans="1:6" ht="18" customHeight="1">
      <c r="A5" s="3"/>
      <c r="B5" s="3"/>
      <c r="C5" s="3"/>
      <c r="D5" s="3"/>
      <c r="E5" s="3"/>
      <c r="F5" s="3"/>
    </row>
    <row r="6" spans="1:6" ht="24.75" customHeight="1">
      <c r="A6" s="89" t="s">
        <v>81</v>
      </c>
      <c r="B6" s="89"/>
      <c r="C6" s="89"/>
      <c r="D6" s="89"/>
      <c r="E6" s="89"/>
      <c r="F6" s="89"/>
    </row>
    <row r="7" spans="1:6" ht="24.75" customHeight="1">
      <c r="A7" s="80" t="s">
        <v>83</v>
      </c>
      <c r="B7" s="80"/>
      <c r="C7" s="80"/>
      <c r="D7" s="80"/>
      <c r="E7" s="80"/>
      <c r="F7" s="80"/>
    </row>
    <row r="8" spans="1:6" ht="18" customHeight="1">
      <c r="A8" s="80" t="s">
        <v>59</v>
      </c>
      <c r="B8" s="80"/>
      <c r="C8" s="80"/>
      <c r="D8" s="80"/>
      <c r="E8" s="80"/>
      <c r="F8" s="80"/>
    </row>
    <row r="9" spans="1:6" ht="18" customHeight="1">
      <c r="A9" s="5"/>
      <c r="B9" s="6"/>
      <c r="C9" s="6"/>
      <c r="D9" s="90" t="s">
        <v>54</v>
      </c>
      <c r="E9" s="90"/>
      <c r="F9" s="90"/>
    </row>
    <row r="10" spans="1:6" ht="18" customHeight="1">
      <c r="A10" s="81" t="s">
        <v>0</v>
      </c>
      <c r="B10" s="81" t="s">
        <v>6</v>
      </c>
      <c r="C10" s="81" t="s">
        <v>11</v>
      </c>
      <c r="D10" s="81" t="s">
        <v>80</v>
      </c>
      <c r="E10" s="82" t="s">
        <v>21</v>
      </c>
      <c r="F10" s="82"/>
    </row>
    <row r="11" spans="1:6" ht="39.75" customHeight="1">
      <c r="A11" s="81"/>
      <c r="B11" s="81"/>
      <c r="C11" s="81"/>
      <c r="D11" s="81"/>
      <c r="E11" s="9" t="s">
        <v>12</v>
      </c>
      <c r="F11" s="9" t="s">
        <v>13</v>
      </c>
    </row>
    <row r="12" spans="1:6" ht="18" customHeight="1">
      <c r="A12" s="50"/>
      <c r="B12" s="51" t="s">
        <v>17</v>
      </c>
      <c r="C12" s="52">
        <f>C13+C33</f>
        <v>576019</v>
      </c>
      <c r="D12" s="52">
        <f>D13+D33</f>
        <v>871634.8</v>
      </c>
      <c r="E12" s="37">
        <f aca="true" t="shared" si="0" ref="E12:E30">D12/C12*100</f>
        <v>151.32049463646163</v>
      </c>
      <c r="F12" s="75">
        <v>135.73487102564735</v>
      </c>
    </row>
    <row r="13" spans="1:6" ht="18" customHeight="1">
      <c r="A13" s="53" t="s">
        <v>5</v>
      </c>
      <c r="B13" s="54" t="s">
        <v>42</v>
      </c>
      <c r="C13" s="36">
        <f>C14+C17+C30+C31+C32</f>
        <v>561079</v>
      </c>
      <c r="D13" s="36">
        <f>D14+D17+D30+D31+D32</f>
        <v>856526.8</v>
      </c>
      <c r="E13" s="37">
        <f t="shared" si="0"/>
        <v>152.65707681093036</v>
      </c>
      <c r="F13" s="67">
        <v>134.63647657496833</v>
      </c>
    </row>
    <row r="14" spans="1:6" ht="18" customHeight="1">
      <c r="A14" s="53" t="s">
        <v>1</v>
      </c>
      <c r="B14" s="54" t="s">
        <v>8</v>
      </c>
      <c r="C14" s="36">
        <f>SUM(C15:C16)</f>
        <v>31161</v>
      </c>
      <c r="D14" s="36">
        <f>D15+D16</f>
        <v>217848</v>
      </c>
      <c r="E14" s="37">
        <f t="shared" si="0"/>
        <v>699.1046500433234</v>
      </c>
      <c r="F14" s="67">
        <v>181.72323759791124</v>
      </c>
    </row>
    <row r="15" spans="1:6" ht="18" customHeight="1">
      <c r="A15" s="55">
        <v>1</v>
      </c>
      <c r="B15" s="56" t="s">
        <v>43</v>
      </c>
      <c r="C15" s="40">
        <v>31161</v>
      </c>
      <c r="D15" s="40">
        <v>217848</v>
      </c>
      <c r="E15" s="41">
        <f t="shared" si="0"/>
        <v>699.1046500433234</v>
      </c>
      <c r="F15" s="43">
        <v>181.72323759791124</v>
      </c>
    </row>
    <row r="16" spans="1:6" ht="18" customHeight="1">
      <c r="A16" s="55">
        <v>2</v>
      </c>
      <c r="B16" s="56" t="s">
        <v>44</v>
      </c>
      <c r="C16" s="40"/>
      <c r="D16" s="40"/>
      <c r="E16" s="37"/>
      <c r="F16" s="43"/>
    </row>
    <row r="17" spans="1:6" ht="18" customHeight="1">
      <c r="A17" s="53" t="s">
        <v>2</v>
      </c>
      <c r="B17" s="54" t="s">
        <v>9</v>
      </c>
      <c r="C17" s="36">
        <v>515522</v>
      </c>
      <c r="D17" s="36">
        <f>607163-11554</f>
        <v>595609</v>
      </c>
      <c r="E17" s="37">
        <f t="shared" si="0"/>
        <v>115.5351275018331</v>
      </c>
      <c r="F17" s="67">
        <v>121.30959207363733</v>
      </c>
    </row>
    <row r="18" spans="1:6" ht="18" customHeight="1">
      <c r="A18" s="55"/>
      <c r="B18" s="57" t="s">
        <v>45</v>
      </c>
      <c r="C18" s="40"/>
      <c r="D18" s="40"/>
      <c r="E18" s="37"/>
      <c r="F18" s="43"/>
    </row>
    <row r="19" spans="1:6" ht="18" customHeight="1">
      <c r="A19" s="55">
        <v>1</v>
      </c>
      <c r="B19" s="58" t="s">
        <v>46</v>
      </c>
      <c r="C19" s="40">
        <v>265608</v>
      </c>
      <c r="D19" s="40">
        <v>268501</v>
      </c>
      <c r="E19" s="41">
        <f t="shared" si="0"/>
        <v>101.08919912050843</v>
      </c>
      <c r="F19" s="43">
        <v>105.13248209622033</v>
      </c>
    </row>
    <row r="20" spans="1:6" ht="18" customHeight="1">
      <c r="A20" s="55">
        <v>2</v>
      </c>
      <c r="B20" s="58" t="s">
        <v>47</v>
      </c>
      <c r="C20" s="40"/>
      <c r="D20" s="40"/>
      <c r="E20" s="41"/>
      <c r="F20" s="43"/>
    </row>
    <row r="21" spans="1:6" ht="18" customHeight="1">
      <c r="A21" s="55">
        <v>3</v>
      </c>
      <c r="B21" s="58" t="s">
        <v>48</v>
      </c>
      <c r="C21" s="40">
        <v>46582</v>
      </c>
      <c r="D21" s="40">
        <v>56600</v>
      </c>
      <c r="E21" s="41">
        <f t="shared" si="0"/>
        <v>121.50616117813749</v>
      </c>
      <c r="F21" s="43">
        <v>99.79723177289958</v>
      </c>
    </row>
    <row r="22" spans="1:6" ht="18" customHeight="1">
      <c r="A22" s="55">
        <v>4</v>
      </c>
      <c r="B22" s="58" t="s">
        <v>49</v>
      </c>
      <c r="C22" s="40">
        <v>2830</v>
      </c>
      <c r="D22" s="40">
        <v>2931</v>
      </c>
      <c r="E22" s="41">
        <f t="shared" si="0"/>
        <v>103.56890459363956</v>
      </c>
      <c r="F22" s="43">
        <v>57.66279756049577</v>
      </c>
    </row>
    <row r="23" spans="1:6" ht="18" customHeight="1">
      <c r="A23" s="55">
        <v>5</v>
      </c>
      <c r="B23" s="58" t="s">
        <v>50</v>
      </c>
      <c r="C23" s="40">
        <v>2609</v>
      </c>
      <c r="D23" s="40">
        <v>2715</v>
      </c>
      <c r="E23" s="41">
        <f t="shared" si="0"/>
        <v>104.06285933307782</v>
      </c>
      <c r="F23" s="43">
        <v>91.38337260181757</v>
      </c>
    </row>
    <row r="24" spans="1:6" ht="18" customHeight="1">
      <c r="A24" s="55">
        <v>6</v>
      </c>
      <c r="B24" s="58" t="s">
        <v>51</v>
      </c>
      <c r="C24" s="40"/>
      <c r="D24" s="40">
        <v>109</v>
      </c>
      <c r="E24" s="41"/>
      <c r="F24" s="43">
        <v>10.341555977229602</v>
      </c>
    </row>
    <row r="25" spans="1:6" ht="18" customHeight="1">
      <c r="A25" s="55">
        <v>7</v>
      </c>
      <c r="B25" s="58" t="s">
        <v>52</v>
      </c>
      <c r="C25" s="40">
        <v>9943</v>
      </c>
      <c r="D25" s="40">
        <v>8884</v>
      </c>
      <c r="E25" s="41">
        <f t="shared" si="0"/>
        <v>89.34929095846324</v>
      </c>
      <c r="F25" s="43">
        <v>134.52453058752272</v>
      </c>
    </row>
    <row r="26" spans="1:6" ht="18" customHeight="1">
      <c r="A26" s="55">
        <v>8</v>
      </c>
      <c r="B26" s="58" t="s">
        <v>64</v>
      </c>
      <c r="C26" s="40">
        <v>20567</v>
      </c>
      <c r="D26" s="40">
        <v>19197</v>
      </c>
      <c r="E26" s="41">
        <f t="shared" si="0"/>
        <v>93.33884377886906</v>
      </c>
      <c r="F26" s="43">
        <v>94.82341318844159</v>
      </c>
    </row>
    <row r="27" spans="1:6" ht="18" customHeight="1">
      <c r="A27" s="55">
        <v>9</v>
      </c>
      <c r="B27" s="58" t="s">
        <v>65</v>
      </c>
      <c r="C27" s="40">
        <v>129006</v>
      </c>
      <c r="D27" s="40">
        <v>120851</v>
      </c>
      <c r="E27" s="41">
        <f t="shared" si="0"/>
        <v>93.67858859277864</v>
      </c>
      <c r="F27" s="43">
        <v>100.54828940362088</v>
      </c>
    </row>
    <row r="28" spans="1:6" ht="18" customHeight="1">
      <c r="A28" s="55">
        <v>10</v>
      </c>
      <c r="B28" s="58" t="s">
        <v>53</v>
      </c>
      <c r="C28" s="40">
        <v>32178</v>
      </c>
      <c r="D28" s="40">
        <v>51228</v>
      </c>
      <c r="E28" s="41">
        <f t="shared" si="0"/>
        <v>159.20193921312696</v>
      </c>
      <c r="F28" s="43">
        <v>173.03249341349726</v>
      </c>
    </row>
    <row r="29" spans="1:6" ht="18" customHeight="1">
      <c r="A29" s="55">
        <v>11</v>
      </c>
      <c r="B29" s="59" t="s">
        <v>66</v>
      </c>
      <c r="C29" s="40">
        <v>6199</v>
      </c>
      <c r="D29" s="40">
        <f>1727.2-119+11062</f>
        <v>12670.2</v>
      </c>
      <c r="E29" s="41">
        <f t="shared" si="0"/>
        <v>204.39103081142122</v>
      </c>
      <c r="F29" s="43">
        <v>479.2057488653556</v>
      </c>
    </row>
    <row r="30" spans="1:6" ht="18" customHeight="1">
      <c r="A30" s="53" t="s">
        <v>3</v>
      </c>
      <c r="B30" s="54" t="s">
        <v>20</v>
      </c>
      <c r="C30" s="36">
        <v>11647</v>
      </c>
      <c r="D30" s="36">
        <v>11554</v>
      </c>
      <c r="E30" s="37">
        <f t="shared" si="0"/>
        <v>99.20151111874303</v>
      </c>
      <c r="F30" s="67">
        <v>158.42588783765254</v>
      </c>
    </row>
    <row r="31" spans="1:6" ht="18" customHeight="1">
      <c r="A31" s="60" t="s">
        <v>58</v>
      </c>
      <c r="B31" s="61" t="s">
        <v>62</v>
      </c>
      <c r="C31" s="62">
        <v>2749</v>
      </c>
      <c r="D31" s="62">
        <v>2749</v>
      </c>
      <c r="E31" s="37">
        <f>D31/C31*100</f>
        <v>100</v>
      </c>
      <c r="F31" s="67">
        <v>59.61830405551941</v>
      </c>
    </row>
    <row r="32" spans="1:6" ht="18" customHeight="1">
      <c r="A32" s="60" t="s">
        <v>77</v>
      </c>
      <c r="B32" s="61" t="s">
        <v>76</v>
      </c>
      <c r="C32" s="62"/>
      <c r="D32" s="62">
        <f>31515.8-D31</f>
        <v>28766.8</v>
      </c>
      <c r="E32" s="37"/>
      <c r="F32" s="67">
        <v>230.70655224957895</v>
      </c>
    </row>
    <row r="33" spans="1:6" ht="18" customHeight="1">
      <c r="A33" s="60" t="s">
        <v>4</v>
      </c>
      <c r="B33" s="61" t="s">
        <v>73</v>
      </c>
      <c r="C33" s="62">
        <v>14940</v>
      </c>
      <c r="D33" s="36">
        <v>15108</v>
      </c>
      <c r="E33" s="37">
        <f>D33/C33*100</f>
        <v>101.12449799196787</v>
      </c>
      <c r="F33" s="67">
        <v>255.50481988838155</v>
      </c>
    </row>
    <row r="34" spans="1:6" ht="18" customHeight="1">
      <c r="A34" s="63"/>
      <c r="B34" s="64"/>
      <c r="C34" s="65"/>
      <c r="D34" s="65"/>
      <c r="E34" s="66"/>
      <c r="F34" s="66"/>
    </row>
    <row r="35" ht="18" customHeight="1"/>
    <row r="36" spans="3:6" ht="18" customHeight="1">
      <c r="C36" s="85"/>
      <c r="D36" s="85"/>
      <c r="E36" s="85"/>
      <c r="F36" s="85"/>
    </row>
    <row r="37" spans="3:6" ht="18" customHeight="1">
      <c r="C37" s="77"/>
      <c r="D37" s="77"/>
      <c r="E37" s="77"/>
      <c r="F37" s="77"/>
    </row>
    <row r="38" spans="3:6" ht="18" customHeight="1">
      <c r="C38" s="77"/>
      <c r="D38" s="77"/>
      <c r="E38" s="77"/>
      <c r="F38" s="77"/>
    </row>
    <row r="39" spans="3:6" ht="18" customHeight="1">
      <c r="C39" s="8"/>
      <c r="D39" s="3"/>
      <c r="E39" s="8"/>
      <c r="F39" s="3"/>
    </row>
    <row r="40" spans="3:6" ht="18" customHeight="1">
      <c r="C40" s="8"/>
      <c r="D40" s="3"/>
      <c r="E40" s="8"/>
      <c r="F40" s="3"/>
    </row>
    <row r="41" spans="3:6" ht="18" customHeight="1">
      <c r="C41" s="2"/>
      <c r="D41" s="3"/>
      <c r="E41" s="2"/>
      <c r="F41" s="3"/>
    </row>
    <row r="42" spans="3:6" ht="18" customHeight="1">
      <c r="C42" s="78"/>
      <c r="D42" s="78"/>
      <c r="E42" s="78"/>
      <c r="F42" s="78"/>
    </row>
    <row r="43" spans="3:6" ht="18" customHeight="1">
      <c r="C43" s="3"/>
      <c r="D43" s="3"/>
      <c r="E43" s="3"/>
      <c r="F43" s="3"/>
    </row>
    <row r="44" spans="3:6" ht="18" customHeight="1">
      <c r="C44" s="3"/>
      <c r="D44" s="3"/>
      <c r="E44" s="3"/>
      <c r="F44" s="3"/>
    </row>
    <row r="45" spans="3:6" ht="18" customHeight="1">
      <c r="C45" s="3"/>
      <c r="D45" s="3"/>
      <c r="E45" s="3"/>
      <c r="F45" s="3"/>
    </row>
    <row r="46" ht="18" customHeight="1"/>
    <row r="47" ht="18" customHeight="1"/>
    <row r="48" ht="18" customHeight="1"/>
  </sheetData>
  <sheetProtection/>
  <mergeCells count="15">
    <mergeCell ref="A3:F3"/>
    <mergeCell ref="A4:F4"/>
    <mergeCell ref="A10:A11"/>
    <mergeCell ref="B10:B11"/>
    <mergeCell ref="C10:C11"/>
    <mergeCell ref="C36:F36"/>
    <mergeCell ref="C42:F42"/>
    <mergeCell ref="A6:F6"/>
    <mergeCell ref="A8:F8"/>
    <mergeCell ref="D10:D11"/>
    <mergeCell ref="E10:F10"/>
    <mergeCell ref="C37:F37"/>
    <mergeCell ref="C38:F38"/>
    <mergeCell ref="D9:F9"/>
    <mergeCell ref="A7:F7"/>
  </mergeCells>
  <printOptions/>
  <pageMargins left="0.5" right="0.25" top="0.75" bottom="0.75" header="0.29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Windows User</cp:lastModifiedBy>
  <cp:lastPrinted>2021-01-12T01:03:55Z</cp:lastPrinted>
  <dcterms:created xsi:type="dcterms:W3CDTF">2001-03-03T02:38:26Z</dcterms:created>
  <dcterms:modified xsi:type="dcterms:W3CDTF">2021-01-13T04:02:29Z</dcterms:modified>
  <cp:category/>
  <cp:version/>
  <cp:contentType/>
  <cp:contentStatus/>
</cp:coreProperties>
</file>